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55\1 výzva\"/>
    </mc:Choice>
  </mc:AlternateContent>
  <xr:revisionPtr revIDLastSave="0" documentId="13_ncr:1_{9A7CDE3F-A2D3-49B7-AE2C-A95B62372C3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1" i="1" l="1"/>
  <c r="S11" i="1" l="1"/>
  <c r="T12" i="1"/>
  <c r="S12" i="1"/>
  <c r="P12" i="1"/>
  <c r="P11" i="1"/>
  <c r="S10" i="1"/>
  <c r="T9" i="1"/>
  <c r="S9" i="1"/>
  <c r="P9" i="1"/>
  <c r="T7" i="1"/>
  <c r="S8" i="1"/>
  <c r="S7" i="1"/>
  <c r="R15" i="1" l="1"/>
  <c r="P7" i="1"/>
  <c r="Q15" i="1" s="1"/>
</calcChain>
</file>

<file path=xl/sharedStrings.xml><?xml version="1.0" encoding="utf-8"?>
<sst xmlns="http://schemas.openxmlformats.org/spreadsheetml/2006/main" count="63" uniqueCount="53">
  <si>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</si>
  <si>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</si>
  <si>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</si>
  <si>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</si>
  <si>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</si>
  <si>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</si>
  <si>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</si>
  <si>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</si>
  <si>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</si>
  <si>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</si>
  <si>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</si>
  <si>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</si>
  <si>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</si>
  <si>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30234000-8 - Média pro ukládání dat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</si>
  <si>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</si>
  <si>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</si>
  <si>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</si>
  <si>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</si>
  <si>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</si>
  <si>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</si>
  <si>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</si>
  <si>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</si>
  <si>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</si>
  <si>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</si>
  <si>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</si>
  <si>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</si>
  <si>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</si>
  <si>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</si>
  <si>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</si>
  <si>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</si>
  <si>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</si>
  <si>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</si>
  <si>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</si>
  <si>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Samostatná faktura</t>
  </si>
  <si>
    <t xml:space="preserve">Příloha č. 2 Kupní smlouvy - technická specifikace
Výpočetní technika (III.) 155 - 2025 </t>
  </si>
  <si>
    <t xml:space="preserve">Operační systém Windows 64-bit, předinstalovaný (Windows 10 nebo vyšší, nesmí to být licence typu K12 (EDU)).
OS Windows požadujeme z důvodu kompatibility s interními aplikacemi ZČU (Stag, Magion,...).
</t>
  </si>
  <si>
    <t>Záruka na zboží 24 měsíců, servis NBD on site.</t>
  </si>
  <si>
    <t>Pokud financováno z projektových prostředků, pak ŘEŠITEL uvede: NÁZEV A ČÍSLO DOTAČNÍHO PROJEKTU</t>
  </si>
  <si>
    <t>Ing. David Lávička, Ph.D.,
Tel.: 605 726 363,
37763 4712</t>
  </si>
  <si>
    <t>Teslova 9, 
301 00 Plzeň,
Nové technologie – výzkumné centrum - Výzkum pokročilých materiálů,
místnost TF 207</t>
  </si>
  <si>
    <t>Výkon procesoru v Passmark CPU více než 17 500 bodů (platné ke dni 13.8.2025).
Operační paměť typu DDR5 minimálně 16 GB.
Grafická karta integrovaná v CPU.
SSD disk o kapacitě minimálně 512 GB.
Minimálně 8 USB portů, z toho minimálně 3 USB 3.0 porty.
Minimálně 2x slot na RAM.
V předním panelu minimálně 3x USB 3.2.
Podpora bootování z USB.
Síťová karta 1 Gb/s Ethernet s podporou PXE.
Grafický výstup DVI nebo Displayport.
CZ klávesnice s integrovanou čtečkou kontaktních čipových karet.
Optická myš 3tl./kolečko.
Existence ovladačů použitého HW ve Windows 10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Optická mechanika – CD, DVD můe být řešeno externí mechanikou.
Záruka na zboží 24 měsíců, servis NBD on site.</t>
  </si>
  <si>
    <t>Stolní PC včetně klávesnice a myši</t>
  </si>
  <si>
    <t>21 dní</t>
  </si>
  <si>
    <t>Univerzitní 22, 
301 00 Plzeň,
Fakulta strojní - Katedra energetických strojů a zařízení,
místnost UK 724</t>
  </si>
  <si>
    <t>Operační systém Windows 11 Pro, předinstalovaný (nesmí to být licence typu K12 (EDU)).
OS Windows požadujeme z důvodu kompatibility s interními aplikacemi ZČU (např. Stag, Magion a další).</t>
  </si>
  <si>
    <t>Záruka na zboží min. 24 měsíců,
servis NBD on-site (servis u zákazníka).</t>
  </si>
  <si>
    <t>Ing. Marek Klimko, Ph.D.,
Tel.: 773 602 598, 
37763 8194,
E-mail: klimko@fst.zcu.cz</t>
  </si>
  <si>
    <t>Stolní počítač včetně klávesnice a myši</t>
  </si>
  <si>
    <t>Výkon procesoru: minimálně 18 700 bodů v Passmark CPU (multithread rating) a 3 400 bodů v Passmark CPU (single thread rating) - k datu 21. 08. 2025.
Operační paměť: minimálně 32 GB DDR4.
Grafická karta: minimálně 4 GB vyhrazené GDDR6 paměti. Výkon v Passmark GPU minimálně 1 500 bodů (k datu 21.08.2025).
Úložiště: minimálně 1 TB SSD.
Portová výbava (minimálně):
2x USB 3.2
4x USB 2.0
1x RJ-45 (LAN)
1x HDMI
DisplayPort.
Kancelářská klávesnice podsvícená, nízkoprofilové klávesy.
Optická myš kancelářská pro praváky, vertikální provedení.
Záruka: minimálně 24 měsíců on-site (servis u zákazníka).
Certifikace Energy star.</t>
  </si>
  <si>
    <t>Monitor min. 27"</t>
  </si>
  <si>
    <t>Rovná konstrukce, úhlopříčka minimálně  27", rozlišení min. 1920 x 1080, poměr stran širokoúhlý,
antireflexní povrch displej, LCD, obnovovací frekvence 100 Hz nebo vyšší, odezva 1 ms nebo nižší, jas 250 cd/m² nebo vyšší, minimálně 1x HDMI, minimálně 1x DisplayPort, stojan s možností nastavení výšky a úhlu náklonu,  energetická třída  A-E.</t>
  </si>
  <si>
    <t>Externí disk</t>
  </si>
  <si>
    <t>Celková kapacita úložiště: 2 000 GB (2 TB).
Typ úložiště: HDD.
Formát: 2.5".
Rozhraní: USB 3.2.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</si>
</sst>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6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13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left" vertical="center" wrapText="1" indent="1"/>
    </xf>
    <xf numFmtId="0" fontId="24" fillId="4" borderId="25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0" fontId="24" fillId="4" borderId="20" xfId="0" applyFont="1" applyFill="1" applyBorder="1" applyAlignment="1" applyProtection="1">
      <alignment horizontal="center" vertical="center" wrapTex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6"/>
  <sheetViews>
    <sheetView tabSelected="1" topLeftCell="G1" zoomScale="57" zoomScaleNormal="57" workbookViewId="0">
      <selection activeCell="AB7" sqref="AB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40" customWidth="1"/>
    <col min="5" max="5" width="10.5703125" style="21" customWidth="1"/>
    <col min="6" max="6" width="145.5703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1.85546875" style="1" hidden="1" customWidth="1"/>
    <col min="12" max="12" width="32.140625" style="1" customWidth="1"/>
    <col min="13" max="13" width="30.5703125" style="1" customWidth="1"/>
    <col min="14" max="14" width="40.285156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21.28515625" style="1" customWidth="1"/>
    <col min="20" max="20" width="19.140625" style="1" customWidth="1"/>
    <col min="21" max="21" width="14.140625" style="1" hidden="1" customWidth="1"/>
    <col min="22" max="22" width="27.85546875" style="16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31</v>
      </c>
      <c r="I6" s="31" t="s">
        <v>17</v>
      </c>
      <c r="J6" s="28" t="s">
        <v>18</v>
      </c>
      <c r="K6" s="28" t="s">
        <v>37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322.5" customHeight="1" thickTop="1" x14ac:dyDescent="0.25">
      <c r="A7" s="36"/>
      <c r="B7" s="37">
        <v>1</v>
      </c>
      <c r="C7" s="38" t="s">
        <v>41</v>
      </c>
      <c r="D7" s="39">
        <v>1</v>
      </c>
      <c r="E7" s="40" t="s">
        <v>30</v>
      </c>
      <c r="F7" s="41" t="s">
        <v>40</v>
      </c>
      <c r="G7" s="141"/>
      <c r="H7" s="146"/>
      <c r="I7" s="42" t="s">
        <v>33</v>
      </c>
      <c r="J7" s="43" t="s">
        <v>32</v>
      </c>
      <c r="K7" s="44"/>
      <c r="L7" s="45" t="s">
        <v>36</v>
      </c>
      <c r="M7" s="46" t="s">
        <v>38</v>
      </c>
      <c r="N7" s="46" t="s">
        <v>39</v>
      </c>
      <c r="O7" s="47" t="s">
        <v>42</v>
      </c>
      <c r="P7" s="48">
        <f>D7*Q7</f>
        <v>21000</v>
      </c>
      <c r="Q7" s="49">
        <v>21000</v>
      </c>
      <c r="R7" s="149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81" customHeight="1" thickBot="1" x14ac:dyDescent="0.3">
      <c r="A8" s="36"/>
      <c r="B8" s="54"/>
      <c r="C8" s="55"/>
      <c r="D8" s="56"/>
      <c r="E8" s="57"/>
      <c r="F8" s="58" t="s">
        <v>35</v>
      </c>
      <c r="G8" s="142"/>
      <c r="H8" s="147"/>
      <c r="I8" s="55"/>
      <c r="J8" s="59"/>
      <c r="K8" s="60"/>
      <c r="L8" s="61"/>
      <c r="M8" s="62"/>
      <c r="N8" s="62"/>
      <c r="O8" s="63"/>
      <c r="P8" s="64"/>
      <c r="Q8" s="65"/>
      <c r="R8" s="150"/>
      <c r="S8" s="66">
        <f>D7*R8</f>
        <v>0</v>
      </c>
      <c r="T8" s="67"/>
      <c r="U8" s="68"/>
      <c r="V8" s="69"/>
    </row>
    <row r="9" spans="1:22" ht="249.75" customHeight="1" x14ac:dyDescent="0.25">
      <c r="A9" s="36"/>
      <c r="B9" s="70">
        <v>2</v>
      </c>
      <c r="C9" s="71" t="s">
        <v>47</v>
      </c>
      <c r="D9" s="72">
        <v>1</v>
      </c>
      <c r="E9" s="73" t="s">
        <v>30</v>
      </c>
      <c r="F9" s="74" t="s">
        <v>48</v>
      </c>
      <c r="G9" s="143"/>
      <c r="H9" s="148"/>
      <c r="I9" s="71" t="s">
        <v>33</v>
      </c>
      <c r="J9" s="71" t="s">
        <v>32</v>
      </c>
      <c r="K9" s="71"/>
      <c r="L9" s="75" t="s">
        <v>45</v>
      </c>
      <c r="M9" s="76" t="s">
        <v>46</v>
      </c>
      <c r="N9" s="76" t="s">
        <v>43</v>
      </c>
      <c r="O9" s="77" t="s">
        <v>42</v>
      </c>
      <c r="P9" s="78">
        <f>D9*Q9</f>
        <v>20000</v>
      </c>
      <c r="Q9" s="79">
        <v>20000</v>
      </c>
      <c r="R9" s="151"/>
      <c r="S9" s="80">
        <f>D9*R9</f>
        <v>0</v>
      </c>
      <c r="T9" s="81" t="str">
        <f>IF(R9+R10, IF(R9+R10&gt;Q9,"NEVYHOVUJE","VYHOVUJE")," ")</f>
        <v xml:space="preserve"> </v>
      </c>
      <c r="U9" s="82"/>
      <c r="V9" s="71" t="s">
        <v>11</v>
      </c>
    </row>
    <row r="10" spans="1:22" ht="59.25" customHeight="1" x14ac:dyDescent="0.25">
      <c r="A10" s="36"/>
      <c r="B10" s="54"/>
      <c r="C10" s="83"/>
      <c r="D10" s="84"/>
      <c r="E10" s="85"/>
      <c r="F10" s="86" t="s">
        <v>44</v>
      </c>
      <c r="G10" s="144"/>
      <c r="H10" s="87" t="s">
        <v>32</v>
      </c>
      <c r="I10" s="88"/>
      <c r="J10" s="88"/>
      <c r="K10" s="88"/>
      <c r="L10" s="89"/>
      <c r="M10" s="90"/>
      <c r="N10" s="90"/>
      <c r="O10" s="63"/>
      <c r="P10" s="91"/>
      <c r="Q10" s="92"/>
      <c r="R10" s="152"/>
      <c r="S10" s="93">
        <f>D9*R10</f>
        <v>0</v>
      </c>
      <c r="T10" s="94"/>
      <c r="U10" s="95"/>
      <c r="V10" s="83"/>
    </row>
    <row r="11" spans="1:22" ht="81" customHeight="1" x14ac:dyDescent="0.25">
      <c r="A11" s="36"/>
      <c r="B11" s="96">
        <v>3</v>
      </c>
      <c r="C11" s="95" t="s">
        <v>49</v>
      </c>
      <c r="D11" s="97">
        <v>1</v>
      </c>
      <c r="E11" s="98" t="s">
        <v>30</v>
      </c>
      <c r="F11" s="86" t="s">
        <v>50</v>
      </c>
      <c r="G11" s="144"/>
      <c r="H11" s="144"/>
      <c r="I11" s="88"/>
      <c r="J11" s="88"/>
      <c r="K11" s="88"/>
      <c r="L11" s="99"/>
      <c r="M11" s="90"/>
      <c r="N11" s="90"/>
      <c r="O11" s="63"/>
      <c r="P11" s="100">
        <f>D11*Q11</f>
        <v>2250</v>
      </c>
      <c r="Q11" s="101">
        <v>2250</v>
      </c>
      <c r="R11" s="152"/>
      <c r="S11" s="93">
        <f>D11*R11</f>
        <v>0</v>
      </c>
      <c r="T11" s="102" t="str">
        <f t="shared" ref="T11:T12" si="0">IF(ISNUMBER(R11), IF(R11&gt;Q11,"NEVYHOVUJE","VYHOVUJE")," ")</f>
        <v xml:space="preserve"> </v>
      </c>
      <c r="U11" s="95"/>
      <c r="V11" s="95" t="s">
        <v>12</v>
      </c>
    </row>
    <row r="12" spans="1:22" ht="109.5" customHeight="1" thickBot="1" x14ac:dyDescent="0.3">
      <c r="A12" s="36"/>
      <c r="B12" s="103">
        <v>4</v>
      </c>
      <c r="C12" s="104" t="s">
        <v>51</v>
      </c>
      <c r="D12" s="105">
        <v>1</v>
      </c>
      <c r="E12" s="106" t="s">
        <v>30</v>
      </c>
      <c r="F12" s="107" t="s">
        <v>52</v>
      </c>
      <c r="G12" s="145"/>
      <c r="H12" s="108" t="s">
        <v>32</v>
      </c>
      <c r="I12" s="109"/>
      <c r="J12" s="109"/>
      <c r="K12" s="109"/>
      <c r="L12" s="110"/>
      <c r="M12" s="111"/>
      <c r="N12" s="111"/>
      <c r="O12" s="112"/>
      <c r="P12" s="113">
        <f>D12*Q12</f>
        <v>1800</v>
      </c>
      <c r="Q12" s="114">
        <v>1800</v>
      </c>
      <c r="R12" s="153"/>
      <c r="S12" s="115">
        <f>D12*R12</f>
        <v>0</v>
      </c>
      <c r="T12" s="116" t="str">
        <f t="shared" si="0"/>
        <v xml:space="preserve"> </v>
      </c>
      <c r="U12" s="104"/>
      <c r="V12" s="104" t="s">
        <v>13</v>
      </c>
    </row>
    <row r="13" spans="1:22" ht="17.45" customHeight="1" thickTop="1" thickBot="1" x14ac:dyDescent="0.3">
      <c r="B13" s="117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18" t="s">
        <v>26</v>
      </c>
      <c r="C14" s="118"/>
      <c r="D14" s="118"/>
      <c r="E14" s="118"/>
      <c r="F14" s="118"/>
      <c r="G14" s="118"/>
      <c r="H14" s="119"/>
      <c r="I14" s="119"/>
      <c r="J14" s="120"/>
      <c r="K14" s="120"/>
      <c r="L14" s="26"/>
      <c r="M14" s="26"/>
      <c r="N14" s="26"/>
      <c r="O14" s="121"/>
      <c r="P14" s="121"/>
      <c r="Q14" s="122" t="s">
        <v>9</v>
      </c>
      <c r="R14" s="123" t="s">
        <v>10</v>
      </c>
      <c r="S14" s="124"/>
      <c r="T14" s="125"/>
      <c r="U14" s="126"/>
      <c r="V14" s="127"/>
    </row>
    <row r="15" spans="1:22" ht="50.45" customHeight="1" thickTop="1" thickBot="1" x14ac:dyDescent="0.3">
      <c r="B15" s="128" t="s">
        <v>25</v>
      </c>
      <c r="C15" s="128"/>
      <c r="D15" s="128"/>
      <c r="E15" s="128"/>
      <c r="F15" s="128"/>
      <c r="G15" s="128"/>
      <c r="H15" s="128"/>
      <c r="I15" s="129"/>
      <c r="L15" s="6"/>
      <c r="M15" s="6"/>
      <c r="N15" s="6"/>
      <c r="O15" s="130"/>
      <c r="P15" s="130"/>
      <c r="Q15" s="131">
        <f>SUM(P7:P12)</f>
        <v>45050</v>
      </c>
      <c r="R15" s="132">
        <f>SUM(S7:S12)</f>
        <v>0</v>
      </c>
      <c r="S15" s="133"/>
      <c r="T15" s="134"/>
    </row>
    <row r="16" spans="1:22" ht="15.75" thickTop="1" x14ac:dyDescent="0.25">
      <c r="B16" s="135" t="s">
        <v>28</v>
      </c>
      <c r="C16" s="135"/>
      <c r="D16" s="135"/>
      <c r="E16" s="135"/>
      <c r="F16" s="135"/>
      <c r="G16" s="13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36"/>
      <c r="C17" s="136"/>
      <c r="D17" s="136"/>
      <c r="E17" s="136"/>
      <c r="F17" s="136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36"/>
      <c r="C18" s="136"/>
      <c r="D18" s="136"/>
      <c r="E18" s="136"/>
      <c r="F18" s="136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37"/>
      <c r="C19" s="138"/>
      <c r="D19" s="138"/>
      <c r="E19" s="138"/>
      <c r="F19" s="138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20"/>
      <c r="D20" s="139"/>
      <c r="E20" s="120"/>
      <c r="F20" s="120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20"/>
      <c r="D21" s="139"/>
      <c r="E21" s="120"/>
      <c r="F21" s="120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20"/>
      <c r="D22" s="139"/>
      <c r="E22" s="120"/>
      <c r="F22" s="120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20"/>
      <c r="D23" s="139"/>
      <c r="E23" s="120"/>
      <c r="F23" s="120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20"/>
      <c r="D24" s="139"/>
      <c r="E24" s="120"/>
      <c r="F24" s="120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20"/>
      <c r="D25" s="139"/>
      <c r="E25" s="120"/>
      <c r="F25" s="120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20"/>
      <c r="D26" s="139"/>
      <c r="E26" s="120"/>
      <c r="F26" s="120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20"/>
      <c r="D27" s="139"/>
      <c r="E27" s="120"/>
      <c r="F27" s="120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20"/>
      <c r="D28" s="139"/>
      <c r="E28" s="120"/>
      <c r="F28" s="120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20"/>
      <c r="D29" s="139"/>
      <c r="E29" s="120"/>
      <c r="F29" s="120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20"/>
      <c r="D30" s="139"/>
      <c r="E30" s="120"/>
      <c r="F30" s="120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20"/>
      <c r="D31" s="139"/>
      <c r="E31" s="120"/>
      <c r="F31" s="120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20"/>
      <c r="D32" s="139"/>
      <c r="E32" s="120"/>
      <c r="F32" s="120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20"/>
      <c r="D33" s="139"/>
      <c r="E33" s="120"/>
      <c r="F33" s="120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20"/>
      <c r="D34" s="139"/>
      <c r="E34" s="120"/>
      <c r="F34" s="120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20"/>
      <c r="D35" s="139"/>
      <c r="E35" s="120"/>
      <c r="F35" s="120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20"/>
      <c r="D36" s="139"/>
      <c r="E36" s="120"/>
      <c r="F36" s="120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20"/>
      <c r="D37" s="139"/>
      <c r="E37" s="120"/>
      <c r="F37" s="120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20"/>
      <c r="D38" s="139"/>
      <c r="E38" s="120"/>
      <c r="F38" s="120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20"/>
      <c r="D39" s="139"/>
      <c r="E39" s="120"/>
      <c r="F39" s="120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20"/>
      <c r="D40" s="139"/>
      <c r="E40" s="120"/>
      <c r="F40" s="120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20"/>
      <c r="D41" s="139"/>
      <c r="E41" s="120"/>
      <c r="F41" s="120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20"/>
      <c r="D42" s="139"/>
      <c r="E42" s="120"/>
      <c r="F42" s="120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20"/>
      <c r="D43" s="139"/>
      <c r="E43" s="120"/>
      <c r="F43" s="120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20"/>
      <c r="D44" s="139"/>
      <c r="E44" s="120"/>
      <c r="F44" s="120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20"/>
      <c r="D45" s="139"/>
      <c r="E45" s="120"/>
      <c r="F45" s="120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20"/>
      <c r="D46" s="139"/>
      <c r="E46" s="120"/>
      <c r="F46" s="120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20"/>
      <c r="D47" s="139"/>
      <c r="E47" s="120"/>
      <c r="F47" s="120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20"/>
      <c r="D48" s="139"/>
      <c r="E48" s="120"/>
      <c r="F48" s="120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20"/>
      <c r="D49" s="139"/>
      <c r="E49" s="120"/>
      <c r="F49" s="120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20"/>
      <c r="D50" s="139"/>
      <c r="E50" s="120"/>
      <c r="F50" s="120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20"/>
      <c r="D51" s="139"/>
      <c r="E51" s="120"/>
      <c r="F51" s="120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20"/>
      <c r="D52" s="139"/>
      <c r="E52" s="120"/>
      <c r="F52" s="120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20"/>
      <c r="D53" s="139"/>
      <c r="E53" s="120"/>
      <c r="F53" s="120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20"/>
      <c r="D54" s="139"/>
      <c r="E54" s="120"/>
      <c r="F54" s="120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20"/>
      <c r="D55" s="139"/>
      <c r="E55" s="120"/>
      <c r="F55" s="120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20"/>
      <c r="D56" s="139"/>
      <c r="E56" s="120"/>
      <c r="F56" s="120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20"/>
      <c r="D57" s="139"/>
      <c r="E57" s="120"/>
      <c r="F57" s="120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20"/>
      <c r="D58" s="139"/>
      <c r="E58" s="120"/>
      <c r="F58" s="120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20"/>
      <c r="D59" s="139"/>
      <c r="E59" s="120"/>
      <c r="F59" s="120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20"/>
      <c r="D60" s="139"/>
      <c r="E60" s="120"/>
      <c r="F60" s="120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20"/>
      <c r="D61" s="139"/>
      <c r="E61" s="120"/>
      <c r="F61" s="120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20"/>
      <c r="D62" s="139"/>
      <c r="E62" s="120"/>
      <c r="F62" s="120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20"/>
      <c r="D63" s="139"/>
      <c r="E63" s="120"/>
      <c r="F63" s="120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20"/>
      <c r="D64" s="139"/>
      <c r="E64" s="120"/>
      <c r="F64" s="120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20"/>
      <c r="D65" s="139"/>
      <c r="E65" s="120"/>
      <c r="F65" s="120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20"/>
      <c r="D66" s="139"/>
      <c r="E66" s="120"/>
      <c r="F66" s="120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20"/>
      <c r="D67" s="139"/>
      <c r="E67" s="120"/>
      <c r="F67" s="120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20"/>
      <c r="D68" s="139"/>
      <c r="E68" s="120"/>
      <c r="F68" s="120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20"/>
      <c r="D69" s="139"/>
      <c r="E69" s="120"/>
      <c r="F69" s="120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20"/>
      <c r="D70" s="139"/>
      <c r="E70" s="120"/>
      <c r="F70" s="120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20"/>
      <c r="D71" s="139"/>
      <c r="E71" s="120"/>
      <c r="F71" s="120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20"/>
      <c r="D72" s="139"/>
      <c r="E72" s="120"/>
      <c r="F72" s="120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20"/>
      <c r="D73" s="139"/>
      <c r="E73" s="120"/>
      <c r="F73" s="120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20"/>
      <c r="D74" s="139"/>
      <c r="E74" s="120"/>
      <c r="F74" s="120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20"/>
      <c r="D75" s="139"/>
      <c r="E75" s="120"/>
      <c r="F75" s="120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20"/>
      <c r="D76" s="139"/>
      <c r="E76" s="120"/>
      <c r="F76" s="120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20"/>
      <c r="D77" s="139"/>
      <c r="E77" s="120"/>
      <c r="F77" s="120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20"/>
      <c r="D78" s="139"/>
      <c r="E78" s="120"/>
      <c r="F78" s="120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20"/>
      <c r="D79" s="139"/>
      <c r="E79" s="120"/>
      <c r="F79" s="120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20"/>
      <c r="D80" s="139"/>
      <c r="E80" s="120"/>
      <c r="F80" s="120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20"/>
      <c r="D81" s="139"/>
      <c r="E81" s="120"/>
      <c r="F81" s="120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20"/>
      <c r="D82" s="139"/>
      <c r="E82" s="120"/>
      <c r="F82" s="120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20"/>
      <c r="D83" s="139"/>
      <c r="E83" s="120"/>
      <c r="F83" s="120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20"/>
      <c r="D84" s="139"/>
      <c r="E84" s="120"/>
      <c r="F84" s="120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20"/>
      <c r="D85" s="139"/>
      <c r="E85" s="120"/>
      <c r="F85" s="120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20"/>
      <c r="D86" s="139"/>
      <c r="E86" s="120"/>
      <c r="F86" s="120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20"/>
      <c r="D87" s="139"/>
      <c r="E87" s="120"/>
      <c r="F87" s="120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20"/>
      <c r="D88" s="139"/>
      <c r="E88" s="120"/>
      <c r="F88" s="120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20"/>
      <c r="D89" s="139"/>
      <c r="E89" s="120"/>
      <c r="F89" s="120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20"/>
      <c r="D90" s="139"/>
      <c r="E90" s="120"/>
      <c r="F90" s="120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20"/>
      <c r="D91" s="139"/>
      <c r="E91" s="120"/>
      <c r="F91" s="120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20"/>
      <c r="D92" s="139"/>
      <c r="E92" s="120"/>
      <c r="F92" s="120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20"/>
      <c r="D93" s="139"/>
      <c r="E93" s="120"/>
      <c r="F93" s="120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20"/>
      <c r="D94" s="139"/>
      <c r="E94" s="120"/>
      <c r="F94" s="120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20"/>
      <c r="D95" s="139"/>
      <c r="E95" s="120"/>
      <c r="F95" s="120"/>
      <c r="G95" s="15"/>
      <c r="H95" s="15"/>
      <c r="I95" s="10"/>
      <c r="J95" s="10"/>
      <c r="K95" s="10"/>
      <c r="L95" s="10"/>
      <c r="M95" s="10"/>
      <c r="N95" s="16"/>
      <c r="O95" s="16"/>
      <c r="P95" s="16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</sheetData>
  <sheetProtection algorithmName="SHA-512" hashValue="nAcG3GPuEPii9wIEQKrg1jeBHiwZee8demIWT4ox92d3Amcr0xJfB7n7n0F+6jXNsbCNlZtGwfzGzlUGVWgHcA==" saltValue="1kkXgGZhtoHyQ2qJPxCJ0g==" spinCount="100000" sheet="1" objects="1" scenarios="1"/>
  <mergeCells count="39">
    <mergeCell ref="B9:B10"/>
    <mergeCell ref="L11:L12"/>
    <mergeCell ref="O9:O12"/>
    <mergeCell ref="P9:P10"/>
    <mergeCell ref="Q9:Q10"/>
    <mergeCell ref="T9:T10"/>
    <mergeCell ref="V9:V10"/>
    <mergeCell ref="K9:K12"/>
    <mergeCell ref="L9:L10"/>
    <mergeCell ref="M9:M12"/>
    <mergeCell ref="N9:N12"/>
    <mergeCell ref="C9:C10"/>
    <mergeCell ref="D9:D10"/>
    <mergeCell ref="E9:E10"/>
    <mergeCell ref="I9:I12"/>
    <mergeCell ref="J9:J12"/>
    <mergeCell ref="V7:V8"/>
    <mergeCell ref="Q7:Q8"/>
    <mergeCell ref="P7:P8"/>
    <mergeCell ref="J7:J8"/>
    <mergeCell ref="B1:D1"/>
    <mergeCell ref="G5:H5"/>
    <mergeCell ref="O7:O8"/>
    <mergeCell ref="U7:U8"/>
    <mergeCell ref="M7:M8"/>
    <mergeCell ref="N7:N8"/>
    <mergeCell ref="L7:L8"/>
    <mergeCell ref="I7:I8"/>
    <mergeCell ref="K7:K8"/>
    <mergeCell ref="B7:B8"/>
    <mergeCell ref="T7:T8"/>
    <mergeCell ref="C7:C8"/>
    <mergeCell ref="D7:D8"/>
    <mergeCell ref="E7:E8"/>
    <mergeCell ref="B16:G16"/>
    <mergeCell ref="R15:T15"/>
    <mergeCell ref="R14:T14"/>
    <mergeCell ref="B14:G14"/>
    <mergeCell ref="B15:H15"/>
  </mergeCells>
  <conditionalFormatting sqref="G7:G8">
    <cfRule type="notContainsBlanks" dxfId="15" priority="98">
      <formula>LEN(TRIM(G7))&gt;0</formula>
    </cfRule>
    <cfRule type="notContainsBlanks" dxfId="14" priority="99">
      <formula>LEN(TRIM(G7))&gt;0</formula>
    </cfRule>
    <cfRule type="notContainsBlanks" dxfId="13" priority="100">
      <formula>LEN(TRIM(G7))&gt;0</formula>
    </cfRule>
    <cfRule type="containsBlanks" dxfId="12" priority="102">
      <formula>LEN(TRIM(G7))=0</formula>
    </cfRule>
  </conditionalFormatting>
  <conditionalFormatting sqref="R7:R12 G9:H12">
    <cfRule type="notContainsBlanks" dxfId="11" priority="4">
      <formula>LEN(TRIM(G7))&gt;0</formula>
    </cfRule>
  </conditionalFormatting>
  <conditionalFormatting sqref="G9:H12">
    <cfRule type="notContainsBlanks" dxfId="10" priority="3">
      <formula>LEN(TRIM(G9))&gt;0</formula>
    </cfRule>
  </conditionalFormatting>
  <conditionalFormatting sqref="H7">
    <cfRule type="notContainsBlanks" dxfId="9" priority="17">
      <formula>LEN(TRIM(H7))&gt;0</formula>
    </cfRule>
    <cfRule type="notContainsBlanks" dxfId="8" priority="18">
      <formula>LEN(TRIM(H7))&gt;0</formula>
    </cfRule>
    <cfRule type="notContainsBlanks" dxfId="7" priority="19">
      <formula>LEN(TRIM(H7))&gt;0</formula>
    </cfRule>
    <cfRule type="containsBlanks" dxfId="6" priority="20">
      <formula>LEN(TRIM(H7))=0</formula>
    </cfRule>
  </conditionalFormatting>
  <conditionalFormatting sqref="R7:R12 G9:H12">
    <cfRule type="notContainsBlanks" dxfId="5" priority="5">
      <formula>LEN(TRIM(G7))&gt;0</formula>
    </cfRule>
    <cfRule type="containsBlanks" dxfId="4" priority="6">
      <formula>LEN(TRIM(G7))=0</formula>
    </cfRule>
  </conditionalFormatting>
  <conditionalFormatting sqref="T7">
    <cfRule type="cellIs" dxfId="3" priority="11" operator="equal">
      <formula>"NEVYHOVUJE"</formula>
    </cfRule>
    <cfRule type="cellIs" dxfId="2" priority="12" operator="equal">
      <formula>"VYHOVUJE"</formula>
    </cfRule>
  </conditionalFormatting>
  <conditionalFormatting sqref="T9 T11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9:J11" xr:uid="{79AB9432-8269-4998-BAF3-7C95E033E374}">
      <formula1>"ANO,NE"</formula1>
    </dataValidation>
    <dataValidation type="list" allowBlank="1" showInputMessage="1" showErrorMessage="1" sqref="E7 E11:E12 E9" xr:uid="{349A6282-9232-40B5-B155-0C95E3B5B228}">
      <formula1>"ks,bal,sada,m,"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9513B6-D994-4C86-88DC-90F872ED64FD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2025-08-26T07:28:03Z</cp:lastPrinted>
  <dcterms:created xsi:type="dcterms:W3CDTF">2014-03-05T12:43:32Z</dcterms:created>
  <dcterms:modified xsi:type="dcterms:W3CDTF">2025-08-28T06:04:19Z</dcterms:modified>
</cp:coreProperties>
</file>